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60" windowWidth="9048" windowHeight="7344" activeTab="0"/>
  </bookViews>
  <sheets>
    <sheet name=" 2010г.   " sheetId="1" r:id="rId1"/>
  </sheets>
  <definedNames>
    <definedName name="_xlnm.Print_Titles" localSheetId="0">' 2010г.   '!$13:$13</definedName>
    <definedName name="_xlnm.Print_Area" localSheetId="0">' 2010г.   '!$A$1:$N$34</definedName>
  </definedNames>
  <calcPr fullCalcOnLoad="1"/>
</workbook>
</file>

<file path=xl/sharedStrings.xml><?xml version="1.0" encoding="utf-8"?>
<sst xmlns="http://schemas.openxmlformats.org/spreadsheetml/2006/main" count="87" uniqueCount="60">
  <si>
    <t>п/н</t>
  </si>
  <si>
    <t>Срок исполнения</t>
  </si>
  <si>
    <t>МУЗ Усть-Кутская ЦРБ</t>
  </si>
  <si>
    <t>Администрация УКМО</t>
  </si>
  <si>
    <t>Управление сельского хозяйства</t>
  </si>
  <si>
    <t>Код раздела, подраздела</t>
  </si>
  <si>
    <t>Код целевой статьи</t>
  </si>
  <si>
    <t>Код вида расхода</t>
  </si>
  <si>
    <t xml:space="preserve"> 09 10</t>
  </si>
  <si>
    <t>03 02</t>
  </si>
  <si>
    <t>04 05</t>
  </si>
  <si>
    <t>Потребность на 2009 год</t>
  </si>
  <si>
    <t>МУ УО УКМО</t>
  </si>
  <si>
    <t>Отдел Культуры</t>
  </si>
  <si>
    <t>МУ СОЦ</t>
  </si>
  <si>
    <t xml:space="preserve"> 04 12</t>
  </si>
  <si>
    <t>09 08</t>
  </si>
  <si>
    <t>07 07</t>
  </si>
  <si>
    <t>10 03</t>
  </si>
  <si>
    <t>00 6</t>
  </si>
  <si>
    <t>Всего:</t>
  </si>
  <si>
    <t>Код главного распо-рядителя</t>
  </si>
  <si>
    <t>2010 г.</t>
  </si>
  <si>
    <t xml:space="preserve"> 09 02</t>
  </si>
  <si>
    <t>07 02</t>
  </si>
  <si>
    <t>Долгосрочная муниципальная целевая программа по предупреждению распостранения ВИЧ-инфекции в Усть-Кутском муниципальном образовании на 2010-2012 гг.</t>
  </si>
  <si>
    <t>Долгосрочная муниципальная программа "Здоровый ребёнок" на 2010-2012 гг.</t>
  </si>
  <si>
    <t xml:space="preserve">Долгосрочная муниципальная целевая программа "Комплексная профилактика правонарушений на территории Усть-Кутского муниципального образования на 2010-2012 годы" </t>
  </si>
  <si>
    <t>Долгосрочная муниципальная программа "Обеспечение антитеррористической безопасности на объектах образовательных учреждений Усть-Кутского муниципального образования на 2010-2012 годы"</t>
  </si>
  <si>
    <t>2010-2012 г.г.</t>
  </si>
  <si>
    <t xml:space="preserve">Долгосрочная муниципальная программа "Комплексные меры профилактики злоупотребления наркотическими средствами и психотропными веществами  на 2010-2012 годы" 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</si>
  <si>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 на 2010-2012 гг."</t>
  </si>
  <si>
    <t>Долгосрочная муниципальная программа "Предупреждение распространения туберкулеза в Усть-кутском муниципальном образовании на 2010-2012 гг."</t>
  </si>
  <si>
    <t>Долгосрочная муниципальная целевая программа "Обеспечение пожарной безопасности на объектах учреждений социальной сферы  Усть-Кутского муниципального образования на 2010-2012 годы", всего, в том числе:</t>
  </si>
  <si>
    <t xml:space="preserve">10 03    </t>
  </si>
  <si>
    <t>Муниципальная целевая программа "Содействие в проведении районных мероприятий Усть-Кутского муниципального образования на 2010 год", всего, в том числе:</t>
  </si>
  <si>
    <t>Администрация УКМО      (Отдел по молодежной политике)</t>
  </si>
  <si>
    <t>Обеспечение кадрами муниципальное  учреждение здравоохранения Усть-Кутская Центральная районная больница" на 2010-2012 г.г.</t>
  </si>
  <si>
    <t>План 1 пол. 2010г.</t>
  </si>
  <si>
    <t>Долгосрочная муниципальная целевая программа, о создании условий, для развития сельскохозяйственного производства, расширение рынка и поддержки развития рынков сельскохозяйственной продукции, сырья и продовольствия в Усть-Кутском муниципальном образовании</t>
  </si>
  <si>
    <t xml:space="preserve"> 07 00</t>
  </si>
  <si>
    <t>09 00</t>
  </si>
  <si>
    <t>08 00</t>
  </si>
  <si>
    <t xml:space="preserve">Остаток (1 пол.) </t>
  </si>
  <si>
    <t>к решению Думы УКМО</t>
  </si>
  <si>
    <t xml:space="preserve"> «Отчет об исполнении бюджета </t>
  </si>
  <si>
    <t>Усть-Кутского</t>
  </si>
  <si>
    <t>муниципального образования</t>
  </si>
  <si>
    <t>за 2010 год»</t>
  </si>
  <si>
    <t>от _____________№ ______</t>
  </si>
  <si>
    <t xml:space="preserve">План </t>
  </si>
  <si>
    <t xml:space="preserve">Факт </t>
  </si>
  <si>
    <t xml:space="preserve">% исполнения </t>
  </si>
  <si>
    <t>Наименование программы и мероприятий</t>
  </si>
  <si>
    <t>Итого по МУЗ Усть-Кутская ЦРБ</t>
  </si>
  <si>
    <t>2010г.</t>
  </si>
  <si>
    <t>(тыс.руб)</t>
  </si>
  <si>
    <t>Отчет об исполнении долгосрочных муниципальных целевых программ                                                                       Усть-Кутского муниципального образования за 2010 год</t>
  </si>
  <si>
    <t>Приложение № 4</t>
  </si>
  <si>
    <t>Исполнители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</si>
</sst>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"/>
    <numFmt numFmtId="168" formatCode="[$-FC19]dddd\ dd\ mmmm\ yyyy\ &quot;г.&quot;"/>
    <numFmt numFmtId="169" formatCode="000000"/>
    <numFmt numFmtId="170" formatCode="0000"/>
  </numFmts>
  <fonts count="6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 Cyr"/>
      <family val="0"/>
    </font>
    <font>
      <sz val="18"/>
      <name val="Arial Cyr"/>
      <family val="0"/>
    </font>
    <font>
      <b/>
      <sz val="12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i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2"/>
      <name val="Arial Cyr"/>
      <family val="0"/>
    </font>
    <font>
      <u val="single"/>
      <sz val="12"/>
      <name val="Arial"/>
      <family val="2"/>
    </font>
    <font>
      <b/>
      <sz val="14"/>
      <name val="Arial Narrow"/>
      <family val="2"/>
    </font>
    <font>
      <sz val="16"/>
      <name val="Arial Cyr"/>
      <family val="0"/>
    </font>
    <font>
      <sz val="16"/>
      <name val="Arial"/>
      <family val="2"/>
    </font>
    <font>
      <u val="single"/>
      <sz val="16"/>
      <name val="Arial Cyr"/>
      <family val="0"/>
    </font>
    <font>
      <b/>
      <sz val="1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9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1" fontId="13" fillId="0" borderId="17" xfId="0" applyNumberFormat="1" applyFont="1" applyBorder="1" applyAlignment="1">
      <alignment horizontal="right" vertical="center" wrapText="1"/>
    </xf>
    <xf numFmtId="165" fontId="15" fillId="0" borderId="20" xfId="61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165" fontId="12" fillId="0" borderId="21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5" fontId="12" fillId="0" borderId="16" xfId="61" applyNumberFormat="1" applyFont="1" applyBorder="1" applyAlignment="1">
      <alignment horizontal="right" vertical="center" wrapText="1"/>
    </xf>
    <xf numFmtId="165" fontId="13" fillId="0" borderId="28" xfId="61" applyNumberFormat="1" applyFont="1" applyBorder="1" applyAlignment="1">
      <alignment horizontal="right" vertical="center" wrapText="1"/>
    </xf>
    <xf numFmtId="165" fontId="13" fillId="0" borderId="29" xfId="61" applyNumberFormat="1" applyFont="1" applyBorder="1" applyAlignment="1">
      <alignment horizontal="right" vertical="center" wrapText="1"/>
    </xf>
    <xf numFmtId="165" fontId="13" fillId="0" borderId="16" xfId="61" applyNumberFormat="1" applyFont="1" applyBorder="1" applyAlignment="1">
      <alignment horizontal="right" vertical="center" wrapText="1"/>
    </xf>
    <xf numFmtId="165" fontId="3" fillId="0" borderId="30" xfId="0" applyNumberFormat="1" applyFont="1" applyBorder="1" applyAlignment="1">
      <alignment horizontal="center" vertical="center"/>
    </xf>
    <xf numFmtId="165" fontId="14" fillId="0" borderId="16" xfId="61" applyNumberFormat="1" applyFont="1" applyBorder="1" applyAlignment="1">
      <alignment horizontal="right" vertical="center" wrapText="1"/>
    </xf>
    <xf numFmtId="1" fontId="12" fillId="0" borderId="14" xfId="0" applyNumberFormat="1" applyFont="1" applyBorder="1" applyAlignment="1">
      <alignment horizontal="right" vertical="center" wrapText="1"/>
    </xf>
    <xf numFmtId="1" fontId="13" fillId="0" borderId="14" xfId="0" applyNumberFormat="1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165" fontId="12" fillId="0" borderId="14" xfId="61" applyNumberFormat="1" applyFont="1" applyBorder="1" applyAlignment="1">
      <alignment horizontal="right" vertical="center" wrapText="1"/>
    </xf>
    <xf numFmtId="0" fontId="12" fillId="33" borderId="16" xfId="0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165" fontId="13" fillId="0" borderId="31" xfId="61" applyNumberFormat="1" applyFont="1" applyBorder="1" applyAlignment="1">
      <alignment horizontal="center" vertical="center" wrapText="1"/>
    </xf>
    <xf numFmtId="165" fontId="13" fillId="0" borderId="32" xfId="61" applyNumberFormat="1" applyFont="1" applyBorder="1" applyAlignment="1">
      <alignment horizontal="center" vertical="center" wrapText="1"/>
    </xf>
    <xf numFmtId="165" fontId="14" fillId="0" borderId="32" xfId="61" applyNumberFormat="1" applyFont="1" applyBorder="1" applyAlignment="1">
      <alignment horizontal="center" vertical="center" wrapText="1"/>
    </xf>
    <xf numFmtId="165" fontId="12" fillId="0" borderId="32" xfId="61" applyNumberFormat="1" applyFont="1" applyBorder="1" applyAlignment="1">
      <alignment horizontal="right" vertical="center" wrapText="1"/>
    </xf>
    <xf numFmtId="165" fontId="15" fillId="0" borderId="32" xfId="61" applyNumberFormat="1" applyFont="1" applyBorder="1" applyAlignment="1">
      <alignment horizontal="center" vertical="center" wrapText="1"/>
    </xf>
    <xf numFmtId="165" fontId="12" fillId="0" borderId="32" xfId="61" applyNumberFormat="1" applyFont="1" applyBorder="1" applyAlignment="1">
      <alignment horizontal="center" vertical="center" wrapText="1"/>
    </xf>
    <xf numFmtId="165" fontId="12" fillId="33" borderId="32" xfId="61" applyNumberFormat="1" applyFont="1" applyFill="1" applyBorder="1" applyAlignment="1">
      <alignment horizontal="center" vertical="center" wrapText="1"/>
    </xf>
    <xf numFmtId="165" fontId="12" fillId="0" borderId="33" xfId="61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/>
    </xf>
    <xf numFmtId="165" fontId="12" fillId="0" borderId="32" xfId="61" applyNumberFormat="1" applyFont="1" applyBorder="1" applyAlignment="1">
      <alignment vertical="center" wrapText="1"/>
    </xf>
    <xf numFmtId="165" fontId="14" fillId="0" borderId="34" xfId="61" applyNumberFormat="1" applyFont="1" applyBorder="1" applyAlignment="1">
      <alignment horizontal="center" vertical="center" wrapText="1"/>
    </xf>
    <xf numFmtId="165" fontId="12" fillId="0" borderId="34" xfId="61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33" borderId="26" xfId="0" applyFont="1" applyFill="1" applyBorder="1" applyAlignment="1">
      <alignment horizontal="center"/>
    </xf>
    <xf numFmtId="0" fontId="13" fillId="33" borderId="35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165" fontId="12" fillId="33" borderId="16" xfId="61" applyNumberFormat="1" applyFont="1" applyFill="1" applyBorder="1" applyAlignment="1">
      <alignment horizontal="right" vertical="center" wrapText="1"/>
    </xf>
    <xf numFmtId="165" fontId="13" fillId="33" borderId="32" xfId="61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0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5" fillId="0" borderId="0" xfId="53" applyFont="1" applyBorder="1" applyAlignment="1">
      <alignment horizontal="right"/>
      <protection/>
    </xf>
    <xf numFmtId="165" fontId="13" fillId="0" borderId="36" xfId="61" applyNumberFormat="1" applyFont="1" applyBorder="1" applyAlignment="1">
      <alignment horizontal="center" vertical="center" wrapText="1"/>
    </xf>
    <xf numFmtId="165" fontId="13" fillId="0" borderId="34" xfId="61" applyNumberFormat="1" applyFont="1" applyBorder="1" applyAlignment="1">
      <alignment horizontal="center" vertical="center" wrapText="1"/>
    </xf>
    <xf numFmtId="165" fontId="15" fillId="0" borderId="34" xfId="61" applyNumberFormat="1" applyFont="1" applyBorder="1" applyAlignment="1">
      <alignment horizontal="center" vertical="center" wrapText="1"/>
    </xf>
    <xf numFmtId="165" fontId="13" fillId="33" borderId="34" xfId="61" applyNumberFormat="1" applyFont="1" applyFill="1" applyBorder="1" applyAlignment="1">
      <alignment horizontal="center" vertical="center" wrapText="1"/>
    </xf>
    <xf numFmtId="165" fontId="12" fillId="0" borderId="34" xfId="61" applyNumberFormat="1" applyFont="1" applyBorder="1" applyAlignment="1">
      <alignment horizontal="center" vertical="center" wrapText="1"/>
    </xf>
    <xf numFmtId="165" fontId="2" fillId="0" borderId="37" xfId="0" applyNumberFormat="1" applyFont="1" applyBorder="1" applyAlignment="1">
      <alignment horizontal="center" vertical="center"/>
    </xf>
    <xf numFmtId="165" fontId="2" fillId="0" borderId="35" xfId="0" applyNumberFormat="1" applyFont="1" applyBorder="1" applyAlignment="1">
      <alignment horizontal="center" vertical="center"/>
    </xf>
    <xf numFmtId="165" fontId="18" fillId="0" borderId="35" xfId="0" applyNumberFormat="1" applyFont="1" applyBorder="1" applyAlignment="1">
      <alignment horizontal="center" vertical="center"/>
    </xf>
    <xf numFmtId="165" fontId="3" fillId="0" borderId="35" xfId="0" applyNumberFormat="1" applyFont="1" applyBorder="1" applyAlignment="1">
      <alignment horizontal="center" vertical="center"/>
    </xf>
    <xf numFmtId="165" fontId="2" fillId="33" borderId="35" xfId="0" applyNumberFormat="1" applyFont="1" applyFill="1" applyBorder="1" applyAlignment="1">
      <alignment horizontal="center" vertical="center"/>
    </xf>
    <xf numFmtId="165" fontId="3" fillId="0" borderId="3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14" fillId="0" borderId="18" xfId="61" applyNumberFormat="1" applyFont="1" applyBorder="1" applyAlignment="1">
      <alignment horizontal="center" vertical="center" wrapText="1"/>
    </xf>
    <xf numFmtId="165" fontId="12" fillId="0" borderId="18" xfId="61" applyNumberFormat="1" applyFont="1" applyBorder="1" applyAlignment="1">
      <alignment horizontal="right" vertical="center" wrapText="1"/>
    </xf>
    <xf numFmtId="0" fontId="17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53" applyFont="1" applyBorder="1" applyAlignment="1">
      <alignment horizontal="right"/>
      <protection/>
    </xf>
    <xf numFmtId="0" fontId="25" fillId="0" borderId="0" xfId="0" applyFont="1" applyAlignment="1">
      <alignment/>
    </xf>
    <xf numFmtId="0" fontId="25" fillId="0" borderId="0" xfId="53" applyFont="1" applyAlignment="1">
      <alignment horizontal="right"/>
      <protection/>
    </xf>
    <xf numFmtId="0" fontId="26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7" fillId="0" borderId="0" xfId="0" applyFont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28" fillId="0" borderId="2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2" fillId="33" borderId="25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12" fillId="33" borderId="20" xfId="0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167" fontId="2" fillId="0" borderId="23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/>
    </xf>
    <xf numFmtId="167" fontId="3" fillId="0" borderId="19" xfId="0" applyNumberFormat="1" applyFont="1" applyBorder="1" applyAlignment="1">
      <alignment horizontal="center" vertical="center" wrapText="1"/>
    </xf>
    <xf numFmtId="167" fontId="17" fillId="0" borderId="19" xfId="0" applyNumberFormat="1" applyFont="1" applyBorder="1" applyAlignment="1">
      <alignment horizontal="center" vertical="center" wrapText="1"/>
    </xf>
    <xf numFmtId="167" fontId="3" fillId="33" borderId="19" xfId="0" applyNumberFormat="1" applyFont="1" applyFill="1" applyBorder="1" applyAlignment="1">
      <alignment horizontal="center" vertical="center"/>
    </xf>
    <xf numFmtId="167" fontId="2" fillId="33" borderId="19" xfId="0" applyNumberFormat="1" applyFont="1" applyFill="1" applyBorder="1" applyAlignment="1">
      <alignment horizontal="center" vertical="center"/>
    </xf>
    <xf numFmtId="167" fontId="3" fillId="0" borderId="40" xfId="0" applyNumberFormat="1" applyFont="1" applyBorder="1" applyAlignment="1">
      <alignment horizontal="center" vertical="center"/>
    </xf>
    <xf numFmtId="167" fontId="23" fillId="0" borderId="3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view="pageBreakPreview" zoomScale="60" zoomScaleNormal="70" zoomScalePageLayoutView="0" workbookViewId="0" topLeftCell="A7">
      <selection activeCell="F16" sqref="F16"/>
    </sheetView>
  </sheetViews>
  <sheetFormatPr defaultColWidth="9.125" defaultRowHeight="12.75"/>
  <cols>
    <col min="1" max="1" width="6.50390625" style="1" customWidth="1"/>
    <col min="2" max="2" width="41.125" style="1" customWidth="1"/>
    <col min="3" max="3" width="28.50390625" style="1" customWidth="1"/>
    <col min="4" max="4" width="14.375" style="1" customWidth="1"/>
    <col min="5" max="5" width="15.00390625" style="1" customWidth="1"/>
    <col min="6" max="6" width="14.375" style="1" customWidth="1"/>
    <col min="7" max="7" width="11.50390625" style="1" customWidth="1"/>
    <col min="8" max="8" width="15.375" style="1" customWidth="1"/>
    <col min="9" max="9" width="16.375" style="1" hidden="1" customWidth="1"/>
    <col min="10" max="10" width="11.50390625" style="1" customWidth="1"/>
    <col min="11" max="11" width="13.125" style="1" hidden="1" customWidth="1"/>
    <col min="12" max="12" width="15.125" style="1" customWidth="1"/>
    <col min="13" max="13" width="18.875" style="1" hidden="1" customWidth="1"/>
    <col min="14" max="14" width="12.125" style="1" customWidth="1"/>
    <col min="15" max="16384" width="9.125" style="1" customWidth="1"/>
  </cols>
  <sheetData>
    <row r="1" spans="7:14" s="9" customFormat="1" ht="21">
      <c r="G1" s="10"/>
      <c r="H1" s="1"/>
      <c r="I1" s="85"/>
      <c r="L1" s="121"/>
      <c r="N1" s="89" t="s">
        <v>58</v>
      </c>
    </row>
    <row r="2" spans="7:14" s="9" customFormat="1" ht="20.25">
      <c r="G2" s="50"/>
      <c r="H2" s="1"/>
      <c r="I2" s="50"/>
      <c r="J2" s="114"/>
      <c r="K2" s="114"/>
      <c r="L2" s="115"/>
      <c r="M2" s="114"/>
      <c r="N2" s="116" t="s">
        <v>44</v>
      </c>
    </row>
    <row r="3" spans="7:14" s="9" customFormat="1" ht="20.25">
      <c r="G3" s="50"/>
      <c r="H3" s="1"/>
      <c r="I3" s="50"/>
      <c r="J3" s="114"/>
      <c r="K3" s="114"/>
      <c r="L3" s="115"/>
      <c r="M3" s="114"/>
      <c r="N3" s="116" t="s">
        <v>45</v>
      </c>
    </row>
    <row r="4" spans="7:14" s="9" customFormat="1" ht="20.25">
      <c r="G4" s="51"/>
      <c r="H4" s="1"/>
      <c r="I4" s="51"/>
      <c r="J4" s="114"/>
      <c r="K4" s="114"/>
      <c r="L4" s="115"/>
      <c r="M4" s="114"/>
      <c r="N4" s="116" t="s">
        <v>46</v>
      </c>
    </row>
    <row r="5" spans="7:14" s="9" customFormat="1" ht="20.25">
      <c r="G5" s="51"/>
      <c r="H5" s="1"/>
      <c r="I5" s="86"/>
      <c r="J5" s="114"/>
      <c r="K5" s="114"/>
      <c r="L5" s="117"/>
      <c r="M5" s="114"/>
      <c r="N5" s="118" t="s">
        <v>47</v>
      </c>
    </row>
    <row r="6" spans="7:14" s="9" customFormat="1" ht="20.25">
      <c r="G6" s="51"/>
      <c r="H6" s="1"/>
      <c r="I6" s="51"/>
      <c r="J6" s="114"/>
      <c r="K6" s="114"/>
      <c r="L6" s="115"/>
      <c r="M6" s="114"/>
      <c r="N6" s="116" t="s">
        <v>48</v>
      </c>
    </row>
    <row r="7" spans="7:14" s="9" customFormat="1" ht="20.25">
      <c r="G7" s="50"/>
      <c r="H7" s="87"/>
      <c r="I7" s="88"/>
      <c r="J7" s="119"/>
      <c r="K7" s="119"/>
      <c r="L7" s="120"/>
      <c r="M7" s="114"/>
      <c r="N7" s="116" t="s">
        <v>49</v>
      </c>
    </row>
    <row r="8" spans="7:14" s="9" customFormat="1" ht="20.25">
      <c r="G8" s="50"/>
      <c r="I8" s="11"/>
      <c r="J8" s="114"/>
      <c r="K8" s="114"/>
      <c r="L8" s="114"/>
      <c r="M8" s="114"/>
      <c r="N8" s="114"/>
    </row>
    <row r="10" spans="1:14" s="12" customFormat="1" ht="42" customHeight="1">
      <c r="A10" s="124" t="s">
        <v>57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</row>
    <row r="11" spans="2:11" ht="7.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0:14" ht="22.5" customHeight="1" thickBot="1">
      <c r="J12" s="4"/>
      <c r="K12" s="4"/>
      <c r="N12" s="1" t="s">
        <v>56</v>
      </c>
    </row>
    <row r="13" spans="1:14" ht="82.5" customHeight="1" thickBot="1">
      <c r="A13" s="14" t="s">
        <v>0</v>
      </c>
      <c r="B13" s="6" t="s">
        <v>53</v>
      </c>
      <c r="C13" s="7" t="s">
        <v>59</v>
      </c>
      <c r="D13" s="8" t="s">
        <v>5</v>
      </c>
      <c r="E13" s="13" t="s">
        <v>21</v>
      </c>
      <c r="F13" s="8" t="s">
        <v>6</v>
      </c>
      <c r="G13" s="8" t="s">
        <v>7</v>
      </c>
      <c r="H13" s="6" t="s">
        <v>1</v>
      </c>
      <c r="I13" s="6" t="s">
        <v>11</v>
      </c>
      <c r="J13" s="8" t="s">
        <v>50</v>
      </c>
      <c r="K13" s="8" t="s">
        <v>38</v>
      </c>
      <c r="L13" s="14" t="s">
        <v>51</v>
      </c>
      <c r="M13" s="14" t="s">
        <v>43</v>
      </c>
      <c r="N13" s="14" t="s">
        <v>52</v>
      </c>
    </row>
    <row r="14" spans="1:14" ht="97.5" customHeight="1">
      <c r="A14" s="34">
        <v>1</v>
      </c>
      <c r="B14" s="29" t="s">
        <v>32</v>
      </c>
      <c r="C14" s="46" t="s">
        <v>2</v>
      </c>
      <c r="D14" s="16" t="s">
        <v>8</v>
      </c>
      <c r="E14" s="46">
        <v>903</v>
      </c>
      <c r="F14" s="16">
        <v>7950100</v>
      </c>
      <c r="G14" s="16">
        <v>500</v>
      </c>
      <c r="H14" s="47" t="s">
        <v>29</v>
      </c>
      <c r="I14" s="53">
        <v>830</v>
      </c>
      <c r="J14" s="65">
        <v>255</v>
      </c>
      <c r="K14" s="90">
        <v>80</v>
      </c>
      <c r="L14" s="101">
        <v>255</v>
      </c>
      <c r="M14" s="95">
        <f aca="true" t="shared" si="0" ref="M14:M34">K14-L14</f>
        <v>-175</v>
      </c>
      <c r="N14" s="130">
        <f aca="true" t="shared" si="1" ref="N14:N33">SUM(L14*100/J14)</f>
        <v>100</v>
      </c>
    </row>
    <row r="15" spans="1:14" ht="94.5" customHeight="1">
      <c r="A15" s="19">
        <v>2</v>
      </c>
      <c r="B15" s="30" t="s">
        <v>25</v>
      </c>
      <c r="C15" s="17" t="s">
        <v>2</v>
      </c>
      <c r="D15" s="20" t="s">
        <v>8</v>
      </c>
      <c r="E15" s="17">
        <v>903</v>
      </c>
      <c r="F15" s="20">
        <v>7950200</v>
      </c>
      <c r="G15" s="20">
        <v>500</v>
      </c>
      <c r="H15" s="18" t="s">
        <v>29</v>
      </c>
      <c r="I15" s="54">
        <v>325</v>
      </c>
      <c r="J15" s="66">
        <v>239</v>
      </c>
      <c r="K15" s="91">
        <v>65</v>
      </c>
      <c r="L15" s="102">
        <v>239</v>
      </c>
      <c r="M15" s="96">
        <f t="shared" si="0"/>
        <v>-174</v>
      </c>
      <c r="N15" s="131">
        <f t="shared" si="1"/>
        <v>100</v>
      </c>
    </row>
    <row r="16" spans="1:14" ht="57" customHeight="1">
      <c r="A16" s="35">
        <v>3</v>
      </c>
      <c r="B16" s="30" t="s">
        <v>26</v>
      </c>
      <c r="C16" s="17" t="s">
        <v>2</v>
      </c>
      <c r="D16" s="20" t="s">
        <v>8</v>
      </c>
      <c r="E16" s="17">
        <v>903</v>
      </c>
      <c r="F16" s="20">
        <v>7950600</v>
      </c>
      <c r="G16" s="20">
        <v>500</v>
      </c>
      <c r="H16" s="18" t="s">
        <v>29</v>
      </c>
      <c r="I16" s="54">
        <v>1145</v>
      </c>
      <c r="J16" s="66">
        <v>363</v>
      </c>
      <c r="K16" s="91">
        <v>216</v>
      </c>
      <c r="L16" s="102">
        <v>363</v>
      </c>
      <c r="M16" s="96">
        <f t="shared" si="0"/>
        <v>-147</v>
      </c>
      <c r="N16" s="131">
        <f t="shared" si="1"/>
        <v>100</v>
      </c>
    </row>
    <row r="17" spans="1:14" ht="69" customHeight="1">
      <c r="A17" s="37">
        <v>4</v>
      </c>
      <c r="B17" s="30" t="s">
        <v>37</v>
      </c>
      <c r="C17" s="17" t="s">
        <v>2</v>
      </c>
      <c r="D17" s="20" t="s">
        <v>8</v>
      </c>
      <c r="E17" s="17">
        <v>903</v>
      </c>
      <c r="F17" s="20">
        <v>7951000</v>
      </c>
      <c r="G17" s="20">
        <v>500</v>
      </c>
      <c r="H17" s="18" t="s">
        <v>29</v>
      </c>
      <c r="I17" s="55"/>
      <c r="J17" s="66">
        <v>120</v>
      </c>
      <c r="K17" s="91">
        <v>60</v>
      </c>
      <c r="L17" s="102">
        <v>120</v>
      </c>
      <c r="M17" s="96">
        <f t="shared" si="0"/>
        <v>-60</v>
      </c>
      <c r="N17" s="131">
        <f t="shared" si="1"/>
        <v>100</v>
      </c>
    </row>
    <row r="18" spans="1:14" ht="67.5" customHeight="1" hidden="1">
      <c r="A18" s="36"/>
      <c r="B18" s="30" t="s">
        <v>54</v>
      </c>
      <c r="C18" s="17"/>
      <c r="D18" s="20"/>
      <c r="E18" s="17"/>
      <c r="F18" s="20"/>
      <c r="G18" s="20"/>
      <c r="H18" s="21"/>
      <c r="I18" s="57">
        <f>SUM(I14:I16)</f>
        <v>2300</v>
      </c>
      <c r="J18" s="67">
        <f>SUM(J14:J17)</f>
        <v>977</v>
      </c>
      <c r="K18" s="75">
        <f>SUM(K14:K17)</f>
        <v>421</v>
      </c>
      <c r="L18" s="103">
        <f>SUM(L14:L17)</f>
        <v>977</v>
      </c>
      <c r="M18" s="97">
        <f t="shared" si="0"/>
        <v>-556</v>
      </c>
      <c r="N18" s="132">
        <f t="shared" si="1"/>
        <v>100</v>
      </c>
    </row>
    <row r="19" spans="1:14" ht="102" customHeight="1">
      <c r="A19" s="36">
        <v>5</v>
      </c>
      <c r="B19" s="128" t="s">
        <v>33</v>
      </c>
      <c r="C19" s="15"/>
      <c r="D19" s="20"/>
      <c r="E19" s="17"/>
      <c r="F19" s="20"/>
      <c r="G19" s="20"/>
      <c r="H19" s="21"/>
      <c r="I19" s="58" t="e">
        <f>I20+#REF!+#REF!+I24</f>
        <v>#REF!</v>
      </c>
      <c r="J19" s="68">
        <f>J20+J21+J22+J23+J24</f>
        <v>3351</v>
      </c>
      <c r="K19" s="76">
        <f>K20+K21+K22+K23+K24</f>
        <v>1401</v>
      </c>
      <c r="L19" s="104">
        <f>L20+L21+L22+L23+L24</f>
        <v>3347</v>
      </c>
      <c r="M19" s="98">
        <f t="shared" si="0"/>
        <v>-1946</v>
      </c>
      <c r="N19" s="133">
        <f t="shared" si="1"/>
        <v>99.88063264697105</v>
      </c>
    </row>
    <row r="20" spans="1:14" ht="33" customHeight="1">
      <c r="A20" s="37"/>
      <c r="B20" s="129"/>
      <c r="C20" s="26" t="s">
        <v>12</v>
      </c>
      <c r="D20" s="21" t="s">
        <v>40</v>
      </c>
      <c r="E20" s="17">
        <v>907</v>
      </c>
      <c r="F20" s="20">
        <v>7950700</v>
      </c>
      <c r="G20" s="20">
        <v>500</v>
      </c>
      <c r="H20" s="21" t="s">
        <v>22</v>
      </c>
      <c r="I20" s="22">
        <v>5676</v>
      </c>
      <c r="J20" s="23">
        <v>2509</v>
      </c>
      <c r="K20" s="92">
        <v>1164</v>
      </c>
      <c r="L20" s="105">
        <v>2508</v>
      </c>
      <c r="M20" s="96">
        <f t="shared" si="0"/>
        <v>-1344</v>
      </c>
      <c r="N20" s="134">
        <f t="shared" si="1"/>
        <v>99.96014348345955</v>
      </c>
    </row>
    <row r="21" spans="1:14" ht="23.25" customHeight="1">
      <c r="A21" s="37"/>
      <c r="B21" s="129"/>
      <c r="C21" s="26" t="s">
        <v>13</v>
      </c>
      <c r="D21" s="21" t="s">
        <v>42</v>
      </c>
      <c r="E21" s="17">
        <v>904</v>
      </c>
      <c r="F21" s="20">
        <v>7950700</v>
      </c>
      <c r="G21" s="20">
        <v>500</v>
      </c>
      <c r="H21" s="21" t="s">
        <v>22</v>
      </c>
      <c r="I21" s="23"/>
      <c r="J21" s="23">
        <v>197</v>
      </c>
      <c r="K21" s="92">
        <v>128</v>
      </c>
      <c r="L21" s="105">
        <v>197</v>
      </c>
      <c r="M21" s="96">
        <f t="shared" si="0"/>
        <v>-69</v>
      </c>
      <c r="N21" s="134">
        <f t="shared" si="1"/>
        <v>100</v>
      </c>
    </row>
    <row r="22" spans="1:14" ht="23.25" customHeight="1">
      <c r="A22" s="37"/>
      <c r="B22" s="129"/>
      <c r="C22" s="20" t="s">
        <v>2</v>
      </c>
      <c r="D22" s="21" t="s">
        <v>41</v>
      </c>
      <c r="E22" s="17">
        <v>903</v>
      </c>
      <c r="F22" s="20">
        <v>7950700</v>
      </c>
      <c r="G22" s="20">
        <v>500</v>
      </c>
      <c r="H22" s="21" t="s">
        <v>22</v>
      </c>
      <c r="I22" s="23"/>
      <c r="J22" s="23">
        <v>645</v>
      </c>
      <c r="K22" s="92">
        <v>109</v>
      </c>
      <c r="L22" s="105">
        <v>642</v>
      </c>
      <c r="M22" s="96">
        <f t="shared" si="0"/>
        <v>-533</v>
      </c>
      <c r="N22" s="134">
        <f t="shared" si="1"/>
        <v>99.53488372093024</v>
      </c>
    </row>
    <row r="23" spans="1:14" ht="23.25" customHeight="1" hidden="1">
      <c r="A23" s="37"/>
      <c r="B23" s="27"/>
      <c r="C23" s="20" t="s">
        <v>2</v>
      </c>
      <c r="D23" s="21" t="s">
        <v>23</v>
      </c>
      <c r="E23" s="17">
        <v>903</v>
      </c>
      <c r="F23" s="20">
        <v>7950700</v>
      </c>
      <c r="G23" s="20">
        <v>500</v>
      </c>
      <c r="H23" s="21" t="s">
        <v>22</v>
      </c>
      <c r="I23" s="23"/>
      <c r="J23" s="23"/>
      <c r="K23" s="92"/>
      <c r="L23" s="105"/>
      <c r="M23" s="96">
        <f t="shared" si="0"/>
        <v>0</v>
      </c>
      <c r="N23" s="134" t="e">
        <f t="shared" si="1"/>
        <v>#DIV/0!</v>
      </c>
    </row>
    <row r="24" spans="1:14" ht="21" customHeight="1" hidden="1">
      <c r="A24" s="35"/>
      <c r="B24" s="28"/>
      <c r="C24" s="15" t="s">
        <v>14</v>
      </c>
      <c r="D24" s="20" t="s">
        <v>16</v>
      </c>
      <c r="E24" s="17">
        <v>925</v>
      </c>
      <c r="F24" s="20">
        <v>7950700</v>
      </c>
      <c r="G24" s="20">
        <v>500</v>
      </c>
      <c r="H24" s="21" t="s">
        <v>22</v>
      </c>
      <c r="I24" s="59">
        <v>1097</v>
      </c>
      <c r="J24" s="69"/>
      <c r="K24" s="92"/>
      <c r="L24" s="106"/>
      <c r="M24" s="96">
        <f t="shared" si="0"/>
        <v>0</v>
      </c>
      <c r="N24" s="134" t="e">
        <f t="shared" si="1"/>
        <v>#DIV/0!</v>
      </c>
    </row>
    <row r="25" spans="1:14" ht="100.5" customHeight="1">
      <c r="A25" s="19">
        <v>6</v>
      </c>
      <c r="B25" s="30" t="s">
        <v>27</v>
      </c>
      <c r="C25" s="17" t="s">
        <v>3</v>
      </c>
      <c r="D25" s="20" t="s">
        <v>9</v>
      </c>
      <c r="E25" s="17">
        <v>917</v>
      </c>
      <c r="F25" s="20">
        <v>7950800</v>
      </c>
      <c r="G25" s="20">
        <v>500</v>
      </c>
      <c r="H25" s="21" t="s">
        <v>29</v>
      </c>
      <c r="I25" s="60">
        <v>50</v>
      </c>
      <c r="J25" s="74">
        <v>116</v>
      </c>
      <c r="K25" s="78">
        <v>0</v>
      </c>
      <c r="L25" s="107">
        <v>35</v>
      </c>
      <c r="M25" s="98">
        <f t="shared" si="0"/>
        <v>-35</v>
      </c>
      <c r="N25" s="132">
        <f t="shared" si="1"/>
        <v>30.17241379310345</v>
      </c>
    </row>
    <row r="26" spans="1:14" ht="102.75" customHeight="1">
      <c r="A26" s="37">
        <v>7</v>
      </c>
      <c r="B26" s="125" t="s">
        <v>35</v>
      </c>
      <c r="C26" s="15"/>
      <c r="D26" s="26"/>
      <c r="E26" s="15"/>
      <c r="F26" s="26"/>
      <c r="G26" s="26"/>
      <c r="H26" s="18"/>
      <c r="I26" s="61">
        <v>1152</v>
      </c>
      <c r="J26" s="73">
        <f>SUM(J28:J29)</f>
        <v>821</v>
      </c>
      <c r="K26" s="77">
        <f>SUM(K28:K29)</f>
        <v>318</v>
      </c>
      <c r="L26" s="108">
        <f>SUM(L28:L29)</f>
        <v>772</v>
      </c>
      <c r="M26" s="98">
        <f t="shared" si="0"/>
        <v>-454</v>
      </c>
      <c r="N26" s="135">
        <f t="shared" si="1"/>
        <v>94.03166869671132</v>
      </c>
    </row>
    <row r="27" spans="1:14" ht="36.75" customHeight="1" hidden="1">
      <c r="A27" s="37"/>
      <c r="B27" s="126"/>
      <c r="C27" s="41" t="s">
        <v>3</v>
      </c>
      <c r="D27" s="20" t="s">
        <v>18</v>
      </c>
      <c r="E27" s="17">
        <v>917</v>
      </c>
      <c r="F27" s="20">
        <v>7950900</v>
      </c>
      <c r="G27" s="20">
        <v>500</v>
      </c>
      <c r="H27" s="21"/>
      <c r="I27" s="52"/>
      <c r="J27" s="66">
        <v>566</v>
      </c>
      <c r="K27" s="91"/>
      <c r="L27" s="106"/>
      <c r="M27" s="96">
        <f t="shared" si="0"/>
        <v>0</v>
      </c>
      <c r="N27" s="136">
        <f t="shared" si="1"/>
        <v>0</v>
      </c>
    </row>
    <row r="28" spans="1:14" s="84" customFormat="1" ht="23.25" customHeight="1">
      <c r="A28" s="79"/>
      <c r="B28" s="126"/>
      <c r="C28" s="80" t="s">
        <v>3</v>
      </c>
      <c r="D28" s="81" t="s">
        <v>34</v>
      </c>
      <c r="E28" s="44">
        <v>917</v>
      </c>
      <c r="F28" s="43">
        <v>7950900</v>
      </c>
      <c r="G28" s="43">
        <v>500</v>
      </c>
      <c r="H28" s="81" t="s">
        <v>55</v>
      </c>
      <c r="I28" s="82"/>
      <c r="J28" s="83">
        <v>541</v>
      </c>
      <c r="K28" s="93">
        <v>195</v>
      </c>
      <c r="L28" s="109">
        <v>492</v>
      </c>
      <c r="M28" s="99">
        <f t="shared" si="0"/>
        <v>-297</v>
      </c>
      <c r="N28" s="136">
        <f t="shared" si="1"/>
        <v>90.94269870609982</v>
      </c>
    </row>
    <row r="29" spans="1:14" s="84" customFormat="1" ht="25.5" customHeight="1">
      <c r="A29" s="49"/>
      <c r="B29" s="127"/>
      <c r="C29" s="80" t="s">
        <v>12</v>
      </c>
      <c r="D29" s="81" t="s">
        <v>18</v>
      </c>
      <c r="E29" s="44">
        <v>907</v>
      </c>
      <c r="F29" s="43">
        <v>7950900</v>
      </c>
      <c r="G29" s="43">
        <v>500</v>
      </c>
      <c r="H29" s="81" t="s">
        <v>55</v>
      </c>
      <c r="I29" s="82"/>
      <c r="J29" s="83">
        <v>280</v>
      </c>
      <c r="K29" s="93">
        <v>123</v>
      </c>
      <c r="L29" s="43">
        <v>280</v>
      </c>
      <c r="M29" s="99">
        <f t="shared" si="0"/>
        <v>-157</v>
      </c>
      <c r="N29" s="136">
        <f t="shared" si="1"/>
        <v>100</v>
      </c>
    </row>
    <row r="30" spans="1:14" ht="159" customHeight="1">
      <c r="A30" s="49">
        <v>8</v>
      </c>
      <c r="B30" s="48" t="s">
        <v>39</v>
      </c>
      <c r="C30" s="42" t="s">
        <v>4</v>
      </c>
      <c r="D30" s="43" t="s">
        <v>10</v>
      </c>
      <c r="E30" s="44">
        <v>917</v>
      </c>
      <c r="F30" s="43">
        <v>7951100</v>
      </c>
      <c r="G30" s="43" t="s">
        <v>19</v>
      </c>
      <c r="H30" s="45" t="s">
        <v>29</v>
      </c>
      <c r="I30" s="62">
        <v>2454</v>
      </c>
      <c r="J30" s="71">
        <v>911</v>
      </c>
      <c r="K30" s="78">
        <v>0</v>
      </c>
      <c r="L30" s="107">
        <v>388</v>
      </c>
      <c r="M30" s="98">
        <f t="shared" si="0"/>
        <v>-388</v>
      </c>
      <c r="N30" s="132">
        <f t="shared" si="1"/>
        <v>42.590559824368825</v>
      </c>
    </row>
    <row r="31" spans="1:14" ht="102.75" customHeight="1">
      <c r="A31" s="19">
        <v>9</v>
      </c>
      <c r="B31" s="31" t="s">
        <v>30</v>
      </c>
      <c r="C31" s="17" t="s">
        <v>36</v>
      </c>
      <c r="D31" s="20" t="s">
        <v>17</v>
      </c>
      <c r="E31" s="17">
        <v>917</v>
      </c>
      <c r="F31" s="20">
        <v>7951200</v>
      </c>
      <c r="G31" s="20">
        <v>500</v>
      </c>
      <c r="H31" s="21" t="s">
        <v>29</v>
      </c>
      <c r="I31" s="60">
        <v>45</v>
      </c>
      <c r="J31" s="70">
        <v>130</v>
      </c>
      <c r="K31" s="94">
        <v>40</v>
      </c>
      <c r="L31" s="107">
        <v>130</v>
      </c>
      <c r="M31" s="98">
        <f t="shared" si="0"/>
        <v>-90</v>
      </c>
      <c r="N31" s="132">
        <f t="shared" si="1"/>
        <v>100</v>
      </c>
    </row>
    <row r="32" spans="1:14" ht="103.5" customHeight="1">
      <c r="A32" s="35">
        <v>10</v>
      </c>
      <c r="B32" s="32" t="s">
        <v>31</v>
      </c>
      <c r="C32" s="18" t="s">
        <v>3</v>
      </c>
      <c r="D32" s="26" t="s">
        <v>15</v>
      </c>
      <c r="E32" s="15">
        <v>917</v>
      </c>
      <c r="F32" s="26">
        <v>7951400</v>
      </c>
      <c r="G32" s="26">
        <v>500</v>
      </c>
      <c r="H32" s="18" t="s">
        <v>29</v>
      </c>
      <c r="I32" s="63">
        <v>118</v>
      </c>
      <c r="J32" s="70">
        <v>10</v>
      </c>
      <c r="K32" s="78">
        <v>0</v>
      </c>
      <c r="L32" s="107">
        <v>9</v>
      </c>
      <c r="M32" s="98">
        <f t="shared" si="0"/>
        <v>-9</v>
      </c>
      <c r="N32" s="132">
        <f t="shared" si="1"/>
        <v>90</v>
      </c>
    </row>
    <row r="33" spans="1:14" ht="115.5" customHeight="1" thickBot="1">
      <c r="A33" s="37">
        <v>11</v>
      </c>
      <c r="B33" s="33" t="s">
        <v>28</v>
      </c>
      <c r="C33" s="39" t="s">
        <v>12</v>
      </c>
      <c r="D33" s="40" t="s">
        <v>24</v>
      </c>
      <c r="E33" s="41">
        <v>907</v>
      </c>
      <c r="F33" s="40">
        <v>7951500</v>
      </c>
      <c r="G33" s="40">
        <v>500</v>
      </c>
      <c r="H33" s="39" t="s">
        <v>29</v>
      </c>
      <c r="I33" s="64">
        <v>118</v>
      </c>
      <c r="J33" s="72">
        <v>72</v>
      </c>
      <c r="K33" s="78">
        <v>0</v>
      </c>
      <c r="L33" s="110">
        <v>0</v>
      </c>
      <c r="M33" s="100">
        <f t="shared" si="0"/>
        <v>0</v>
      </c>
      <c r="N33" s="137">
        <f t="shared" si="1"/>
        <v>0</v>
      </c>
    </row>
    <row r="34" spans="1:14" ht="19.5" customHeight="1" thickBot="1">
      <c r="A34" s="38"/>
      <c r="B34" s="123" t="s">
        <v>20</v>
      </c>
      <c r="C34" s="123"/>
      <c r="D34" s="24"/>
      <c r="E34" s="24"/>
      <c r="F34" s="24"/>
      <c r="G34" s="24"/>
      <c r="H34" s="24"/>
      <c r="I34" s="25" t="e">
        <f>I18+I25+I26+I30+I31+I32+I33+I19</f>
        <v>#REF!</v>
      </c>
      <c r="J34" s="112">
        <f>J18+J19+J25+J26+J30+J31+J32+J33</f>
        <v>6388</v>
      </c>
      <c r="K34" s="113">
        <f>K18+K19+K25+K26+K30+K31+K32+K33</f>
        <v>2180</v>
      </c>
      <c r="L34" s="111">
        <f>SUM(L18,L19,L25,L26,L30,L31,L32,L33)</f>
        <v>5658</v>
      </c>
      <c r="M34" s="56">
        <f t="shared" si="0"/>
        <v>-3478</v>
      </c>
      <c r="N34" s="138">
        <f>L34*100/J34</f>
        <v>88.57232310582341</v>
      </c>
    </row>
    <row r="35" ht="15">
      <c r="B35" s="2"/>
    </row>
    <row r="95" ht="76.5" customHeight="1"/>
    <row r="96" spans="2:7" ht="15">
      <c r="B96" s="122"/>
      <c r="C96" s="122"/>
      <c r="D96" s="5"/>
      <c r="E96" s="5"/>
      <c r="F96" s="5"/>
      <c r="G96" s="5"/>
    </row>
    <row r="97" spans="2:7" ht="15">
      <c r="B97" s="122"/>
      <c r="C97" s="122"/>
      <c r="D97" s="5"/>
      <c r="E97" s="5"/>
      <c r="F97" s="5"/>
      <c r="G97" s="5"/>
    </row>
    <row r="98" spans="2:7" ht="15">
      <c r="B98" s="122"/>
      <c r="C98" s="122"/>
      <c r="D98" s="5"/>
      <c r="E98" s="5"/>
      <c r="F98" s="5"/>
      <c r="G98" s="5"/>
    </row>
    <row r="99" spans="2:7" ht="15">
      <c r="B99" s="122"/>
      <c r="C99" s="122"/>
      <c r="D99" s="5"/>
      <c r="E99" s="5"/>
      <c r="F99" s="5"/>
      <c r="G99" s="5"/>
    </row>
    <row r="100" spans="2:7" ht="15">
      <c r="B100" s="122"/>
      <c r="C100" s="122"/>
      <c r="D100" s="5"/>
      <c r="E100" s="5"/>
      <c r="F100" s="5"/>
      <c r="G100" s="5"/>
    </row>
  </sheetData>
  <sheetProtection/>
  <mergeCells count="5">
    <mergeCell ref="B96:C100"/>
    <mergeCell ref="B34:C34"/>
    <mergeCell ref="A10:N10"/>
    <mergeCell ref="B26:B29"/>
    <mergeCell ref="B19:B22"/>
  </mergeCells>
  <printOptions/>
  <pageMargins left="0.5905511811023623" right="0.1968503937007874" top="0.5905511811023623" bottom="0.1968503937007874" header="0.11811023622047245" footer="0.1968503937007874"/>
  <pageSetup fitToHeight="2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2011-03-31T01:47:35Z</cp:lastPrinted>
  <dcterms:created xsi:type="dcterms:W3CDTF">2007-11-13T02:55:22Z</dcterms:created>
  <dcterms:modified xsi:type="dcterms:W3CDTF">2011-03-31T01:57:12Z</dcterms:modified>
  <cp:category/>
  <cp:version/>
  <cp:contentType/>
  <cp:contentStatus/>
</cp:coreProperties>
</file>